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showInkAnnotation="0" autoCompressPictures="0"/>
  <bookViews>
    <workbookView xWindow="240" yWindow="240" windowWidth="20730" windowHeight="9420" tabRatio="500"/>
  </bookViews>
  <sheets>
    <sheet name="tax calculator new vs old " sheetId="1" r:id="rId1"/>
  </sheets>
  <calcPr calcId="144525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I5" i="1" l="1"/>
  <c r="J5" i="1"/>
  <c r="I6" i="1"/>
  <c r="J6" i="1"/>
  <c r="I7" i="1"/>
  <c r="J7" i="1"/>
  <c r="I8" i="1"/>
  <c r="J8" i="1"/>
  <c r="I9" i="1"/>
  <c r="J9" i="1"/>
  <c r="I10" i="1"/>
  <c r="J10" i="1"/>
  <c r="I11" i="1"/>
  <c r="J11" i="1"/>
  <c r="J12" i="1"/>
  <c r="J13" i="1"/>
  <c r="J14" i="1"/>
  <c r="B14" i="1"/>
  <c r="B16" i="1"/>
  <c r="G5" i="1"/>
  <c r="H5" i="1"/>
  <c r="G6" i="1"/>
  <c r="H6" i="1"/>
  <c r="G7" i="1"/>
  <c r="H7" i="1"/>
  <c r="G8" i="1"/>
  <c r="H8" i="1"/>
  <c r="G9" i="1"/>
  <c r="H9" i="1"/>
  <c r="G10" i="1"/>
  <c r="H10" i="1"/>
  <c r="G11" i="1"/>
  <c r="H11" i="1"/>
  <c r="H12" i="1"/>
  <c r="H13" i="1"/>
  <c r="H14" i="1"/>
  <c r="H16" i="1"/>
  <c r="H20" i="1"/>
  <c r="I18" i="1"/>
</calcChain>
</file>

<file path=xl/sharedStrings.xml><?xml version="1.0" encoding="utf-8"?>
<sst xmlns="http://schemas.openxmlformats.org/spreadsheetml/2006/main" count="41" uniqueCount="30">
  <si>
    <t>Annual Income (Rs)</t>
  </si>
  <si>
    <t>Section 80C</t>
  </si>
  <si>
    <t>HRA</t>
  </si>
  <si>
    <t>Home Loan Interest Payment</t>
  </si>
  <si>
    <t>Standard Deduction</t>
  </si>
  <si>
    <t>Health Insurance</t>
  </si>
  <si>
    <t>Other Exemptions 1</t>
  </si>
  <si>
    <t>Other Exemptions 2</t>
  </si>
  <si>
    <t>Other Exemptions 3</t>
  </si>
  <si>
    <t>Other Exemptions 4</t>
  </si>
  <si>
    <t>Total Exemption</t>
  </si>
  <si>
    <t>Slab (Upper)</t>
  </si>
  <si>
    <t>Slab (Lower)</t>
  </si>
  <si>
    <t>-</t>
  </si>
  <si>
    <t>Old Rates</t>
  </si>
  <si>
    <t>New Rates</t>
  </si>
  <si>
    <t>Slab Amount (Old)</t>
  </si>
  <si>
    <t>Slab Amount (New)</t>
  </si>
  <si>
    <t>Tax (New)</t>
  </si>
  <si>
    <t>Cess</t>
  </si>
  <si>
    <t>Summary</t>
  </si>
  <si>
    <t>Difference</t>
  </si>
  <si>
    <t>Taxable Income (Old)</t>
  </si>
  <si>
    <t>Tax (Old)</t>
  </si>
  <si>
    <t>Total Taxes</t>
  </si>
  <si>
    <t>Total</t>
  </si>
  <si>
    <t>You Are Better Off With?</t>
  </si>
  <si>
    <t>Results / Summary</t>
  </si>
  <si>
    <t>Data to be filled in Black cell</t>
  </si>
  <si>
    <t>Calculation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</si>
</sst>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_-* #,##0_-;\-* #,##0_-;_-* &quot;-&quot;??_-;_-@_-"/>
  </numFmts>
  <fonts count="13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4"/>
      <color theme="1"/>
      <name val="Calibri"/>
      <scheme val="minor"/>
    </font>
    <font>
      <b/>
      <sz val="16"/>
      <color theme="1"/>
      <name val="Calibri"/>
      <scheme val="minor"/>
    </font>
    <font>
      <b/>
      <sz val="18"/>
      <color theme="1"/>
      <name val="Calibri"/>
      <scheme val="minor"/>
    </font>
    <font>
      <b/>
      <sz val="12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3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6" tint="-0.249977111117893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64">
    <xf numFmtId="0" fontId="0" fillId="0" borderId="0"/>
    <xf numFmtId="164" fontId="1" fillId="0" borderId="0" applyFon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83">
    <xf numFmtId="0" fontId="0" fillId="0" borderId="0" xfId="0"/>
    <xf numFmtId="0" fontId="0" fillId="0" borderId="1" xfId="0" applyBorder="1" applyAlignment="1">
      <alignment horizontal="center" vertical="center"/>
    </xf>
    <xf numFmtId="165" fontId="0" fillId="0" borderId="1" xfId="1" applyNumberFormat="1" applyFont="1" applyBorder="1" applyAlignment="1">
      <alignment horizontal="center" vertical="center"/>
    </xf>
    <xf numFmtId="9" fontId="0" fillId="0" borderId="1" xfId="0" applyNumberForma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65" fontId="2" fillId="0" borderId="1" xfId="0" applyNumberFormat="1" applyFont="1" applyBorder="1"/>
    <xf numFmtId="165" fontId="0" fillId="0" borderId="1" xfId="0" applyNumberFormat="1" applyBorder="1" applyAlignment="1">
      <alignment horizontal="center" vertical="center"/>
    </xf>
    <xf numFmtId="165" fontId="0" fillId="0" borderId="3" xfId="1" applyNumberFormat="1" applyFont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9" fontId="0" fillId="0" borderId="3" xfId="0" applyNumberFormat="1" applyBorder="1" applyAlignment="1">
      <alignment horizontal="center" vertical="center"/>
    </xf>
    <xf numFmtId="165" fontId="0" fillId="0" borderId="11" xfId="1" applyNumberFormat="1" applyFont="1" applyBorder="1" applyAlignment="1">
      <alignment horizontal="center" vertical="center"/>
    </xf>
    <xf numFmtId="165" fontId="0" fillId="0" borderId="12" xfId="1" applyNumberFormat="1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165" fontId="2" fillId="0" borderId="12" xfId="0" applyNumberFormat="1" applyFont="1" applyBorder="1"/>
    <xf numFmtId="0" fontId="0" fillId="0" borderId="11" xfId="0" applyBorder="1"/>
    <xf numFmtId="165" fontId="9" fillId="3" borderId="12" xfId="1" applyNumberFormat="1" applyFont="1" applyFill="1" applyBorder="1"/>
    <xf numFmtId="0" fontId="0" fillId="0" borderId="13" xfId="0" applyBorder="1"/>
    <xf numFmtId="165" fontId="8" fillId="3" borderId="14" xfId="1" applyNumberFormat="1" applyFont="1" applyFill="1" applyBorder="1"/>
    <xf numFmtId="165" fontId="0" fillId="0" borderId="13" xfId="1" applyNumberFormat="1" applyFont="1" applyBorder="1" applyAlignment="1">
      <alignment horizontal="center" vertical="center"/>
    </xf>
    <xf numFmtId="165" fontId="0" fillId="0" borderId="14" xfId="1" applyNumberFormat="1" applyFont="1" applyBorder="1" applyAlignment="1">
      <alignment horizontal="center" vertical="center"/>
    </xf>
    <xf numFmtId="165" fontId="0" fillId="0" borderId="16" xfId="0" applyNumberFormat="1" applyBorder="1"/>
    <xf numFmtId="165" fontId="0" fillId="0" borderId="15" xfId="0" applyNumberFormat="1" applyBorder="1"/>
    <xf numFmtId="0" fontId="2" fillId="0" borderId="15" xfId="0" applyFont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22" xfId="0" applyBorder="1"/>
    <xf numFmtId="165" fontId="9" fillId="3" borderId="16" xfId="1" applyNumberFormat="1" applyFont="1" applyFill="1" applyBorder="1"/>
    <xf numFmtId="165" fontId="2" fillId="0" borderId="4" xfId="0" applyNumberFormat="1" applyFont="1" applyBorder="1"/>
    <xf numFmtId="0" fontId="0" fillId="0" borderId="23" xfId="0" applyBorder="1"/>
    <xf numFmtId="0" fontId="0" fillId="0" borderId="21" xfId="0" applyBorder="1"/>
    <xf numFmtId="0" fontId="0" fillId="0" borderId="4" xfId="0" applyBorder="1"/>
    <xf numFmtId="0" fontId="0" fillId="0" borderId="24" xfId="0" applyBorder="1"/>
    <xf numFmtId="0" fontId="0" fillId="0" borderId="25" xfId="0" applyBorder="1"/>
    <xf numFmtId="0" fontId="0" fillId="0" borderId="26" xfId="0" applyBorder="1"/>
    <xf numFmtId="0" fontId="0" fillId="0" borderId="27" xfId="0" applyBorder="1"/>
    <xf numFmtId="0" fontId="12" fillId="2" borderId="4" xfId="0" applyFont="1" applyFill="1" applyBorder="1" applyAlignment="1">
      <alignment horizontal="center" vertical="center"/>
    </xf>
    <xf numFmtId="0" fontId="2" fillId="4" borderId="17" xfId="0" applyFont="1" applyFill="1" applyBorder="1" applyAlignment="1">
      <alignment horizontal="center" vertical="center"/>
    </xf>
    <xf numFmtId="0" fontId="2" fillId="4" borderId="18" xfId="0" applyFont="1" applyFill="1" applyBorder="1" applyAlignment="1">
      <alignment horizontal="center" vertical="center"/>
    </xf>
    <xf numFmtId="165" fontId="5" fillId="4" borderId="5" xfId="0" applyNumberFormat="1" applyFont="1" applyFill="1" applyBorder="1" applyAlignment="1">
      <alignment horizontal="center" vertical="center" wrapText="1"/>
    </xf>
    <xf numFmtId="165" fontId="5" fillId="4" borderId="6" xfId="0" applyNumberFormat="1" applyFont="1" applyFill="1" applyBorder="1" applyAlignment="1">
      <alignment horizontal="center" vertical="center" wrapText="1"/>
    </xf>
    <xf numFmtId="165" fontId="5" fillId="4" borderId="7" xfId="0" applyNumberFormat="1" applyFont="1" applyFill="1" applyBorder="1" applyAlignment="1">
      <alignment horizontal="center" vertical="center" wrapText="1"/>
    </xf>
    <xf numFmtId="165" fontId="5" fillId="4" borderId="8" xfId="0" applyNumberFormat="1" applyFont="1" applyFill="1" applyBorder="1" applyAlignment="1">
      <alignment horizontal="center" vertical="center" wrapText="1"/>
    </xf>
    <xf numFmtId="165" fontId="5" fillId="4" borderId="9" xfId="0" applyNumberFormat="1" applyFont="1" applyFill="1" applyBorder="1" applyAlignment="1">
      <alignment horizontal="center" vertical="center" wrapText="1"/>
    </xf>
    <xf numFmtId="165" fontId="5" fillId="4" borderId="10" xfId="0" applyNumberFormat="1" applyFont="1" applyFill="1" applyBorder="1" applyAlignment="1">
      <alignment horizontal="center" vertical="center" wrapText="1"/>
    </xf>
    <xf numFmtId="0" fontId="6" fillId="4" borderId="5" xfId="0" applyFont="1" applyFill="1" applyBorder="1" applyAlignment="1">
      <alignment horizontal="center" vertical="center"/>
    </xf>
    <xf numFmtId="0" fontId="6" fillId="4" borderId="6" xfId="0" applyFont="1" applyFill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0" fontId="6" fillId="4" borderId="1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6" fillId="4" borderId="12" xfId="0" applyFont="1" applyFill="1" applyBorder="1" applyAlignment="1">
      <alignment horizontal="center" vertical="center"/>
    </xf>
    <xf numFmtId="0" fontId="6" fillId="4" borderId="8" xfId="0" applyFont="1" applyFill="1" applyBorder="1" applyAlignment="1">
      <alignment horizontal="center" vertical="center"/>
    </xf>
    <xf numFmtId="0" fontId="6" fillId="4" borderId="9" xfId="0" applyFont="1" applyFill="1" applyBorder="1" applyAlignment="1">
      <alignment horizontal="center" vertical="center"/>
    </xf>
    <xf numFmtId="0" fontId="6" fillId="4" borderId="10" xfId="0" applyFont="1" applyFill="1" applyBorder="1" applyAlignment="1">
      <alignment horizontal="center" vertical="center"/>
    </xf>
    <xf numFmtId="0" fontId="11" fillId="5" borderId="5" xfId="0" applyFont="1" applyFill="1" applyBorder="1" applyAlignment="1">
      <alignment horizontal="center" vertical="center"/>
    </xf>
    <xf numFmtId="0" fontId="11" fillId="5" borderId="7" xfId="0" applyFont="1" applyFill="1" applyBorder="1" applyAlignment="1">
      <alignment horizontal="center" vertical="center"/>
    </xf>
    <xf numFmtId="0" fontId="11" fillId="5" borderId="8" xfId="0" applyFont="1" applyFill="1" applyBorder="1" applyAlignment="1">
      <alignment horizontal="center" vertical="center"/>
    </xf>
    <xf numFmtId="0" fontId="11" fillId="5" borderId="10" xfId="0" applyFont="1" applyFill="1" applyBorder="1" applyAlignment="1">
      <alignment horizontal="center" vertical="center"/>
    </xf>
    <xf numFmtId="0" fontId="10" fillId="6" borderId="5" xfId="0" applyFont="1" applyFill="1" applyBorder="1" applyAlignment="1">
      <alignment horizontal="center" vertical="center"/>
    </xf>
    <xf numFmtId="0" fontId="10" fillId="6" borderId="6" xfId="0" applyFont="1" applyFill="1" applyBorder="1" applyAlignment="1">
      <alignment horizontal="center" vertical="center"/>
    </xf>
    <xf numFmtId="0" fontId="10" fillId="6" borderId="7" xfId="0" applyFont="1" applyFill="1" applyBorder="1" applyAlignment="1">
      <alignment horizontal="center" vertical="center"/>
    </xf>
    <xf numFmtId="0" fontId="10" fillId="6" borderId="8" xfId="0" applyFont="1" applyFill="1" applyBorder="1" applyAlignment="1">
      <alignment horizontal="center" vertical="center"/>
    </xf>
    <xf numFmtId="0" fontId="10" fillId="6" borderId="9" xfId="0" applyFont="1" applyFill="1" applyBorder="1" applyAlignment="1">
      <alignment horizontal="center" vertical="center"/>
    </xf>
    <xf numFmtId="0" fontId="10" fillId="6" borderId="10" xfId="0" applyFont="1" applyFill="1" applyBorder="1" applyAlignment="1">
      <alignment horizontal="center" vertical="center"/>
    </xf>
    <xf numFmtId="165" fontId="5" fillId="7" borderId="17" xfId="0" applyNumberFormat="1" applyFont="1" applyFill="1" applyBorder="1" applyAlignment="1">
      <alignment horizontal="center" vertical="center"/>
    </xf>
    <xf numFmtId="165" fontId="5" fillId="7" borderId="18" xfId="0" applyNumberFormat="1" applyFont="1" applyFill="1" applyBorder="1" applyAlignment="1">
      <alignment horizontal="center" vertical="center"/>
    </xf>
    <xf numFmtId="165" fontId="0" fillId="4" borderId="19" xfId="0" applyNumberFormat="1" applyFill="1" applyBorder="1" applyAlignment="1">
      <alignment horizontal="center" vertical="center"/>
    </xf>
    <xf numFmtId="165" fontId="0" fillId="4" borderId="2" xfId="0" applyNumberFormat="1" applyFill="1" applyBorder="1" applyAlignment="1">
      <alignment horizontal="center" vertical="center"/>
    </xf>
    <xf numFmtId="0" fontId="6" fillId="4" borderId="17" xfId="0" applyFont="1" applyFill="1" applyBorder="1" applyAlignment="1">
      <alignment horizontal="center" vertical="center"/>
    </xf>
    <xf numFmtId="0" fontId="6" fillId="4" borderId="18" xfId="0" applyFont="1" applyFill="1" applyBorder="1" applyAlignment="1">
      <alignment horizontal="center" vertical="center"/>
    </xf>
    <xf numFmtId="165" fontId="6" fillId="4" borderId="17" xfId="0" applyNumberFormat="1" applyFont="1" applyFill="1" applyBorder="1" applyAlignment="1">
      <alignment horizontal="center" vertical="center"/>
    </xf>
    <xf numFmtId="165" fontId="6" fillId="4" borderId="18" xfId="0" applyNumberFormat="1" applyFont="1" applyFill="1" applyBorder="1" applyAlignment="1">
      <alignment horizontal="center" vertical="center"/>
    </xf>
    <xf numFmtId="0" fontId="5" fillId="4" borderId="17" xfId="0" applyFont="1" applyFill="1" applyBorder="1" applyAlignment="1">
      <alignment horizontal="center" vertical="center" wrapText="1"/>
    </xf>
    <xf numFmtId="0" fontId="5" fillId="4" borderId="20" xfId="0" applyFont="1" applyFill="1" applyBorder="1" applyAlignment="1">
      <alignment horizontal="center" vertical="center" wrapText="1"/>
    </xf>
    <xf numFmtId="0" fontId="5" fillId="4" borderId="18" xfId="0" applyFont="1" applyFill="1" applyBorder="1" applyAlignment="1">
      <alignment horizontal="center" vertical="center" wrapText="1"/>
    </xf>
    <xf numFmtId="165" fontId="7" fillId="4" borderId="5" xfId="0" applyNumberFormat="1" applyFont="1" applyFill="1" applyBorder="1" applyAlignment="1">
      <alignment horizontal="center" vertical="center" wrapText="1"/>
    </xf>
    <xf numFmtId="165" fontId="7" fillId="4" borderId="6" xfId="0" applyNumberFormat="1" applyFont="1" applyFill="1" applyBorder="1" applyAlignment="1">
      <alignment horizontal="center" vertical="center" wrapText="1"/>
    </xf>
    <xf numFmtId="165" fontId="7" fillId="4" borderId="7" xfId="0" applyNumberFormat="1" applyFont="1" applyFill="1" applyBorder="1" applyAlignment="1">
      <alignment horizontal="center" vertical="center" wrapText="1"/>
    </xf>
    <xf numFmtId="165" fontId="7" fillId="4" borderId="11" xfId="0" applyNumberFormat="1" applyFont="1" applyFill="1" applyBorder="1" applyAlignment="1">
      <alignment horizontal="center" vertical="center" wrapText="1"/>
    </xf>
    <xf numFmtId="165" fontId="7" fillId="4" borderId="1" xfId="0" applyNumberFormat="1" applyFont="1" applyFill="1" applyBorder="1" applyAlignment="1">
      <alignment horizontal="center" vertical="center" wrapText="1"/>
    </xf>
    <xf numFmtId="165" fontId="7" fillId="4" borderId="12" xfId="0" applyNumberFormat="1" applyFont="1" applyFill="1" applyBorder="1" applyAlignment="1">
      <alignment horizontal="center" vertical="center" wrapText="1"/>
    </xf>
    <xf numFmtId="165" fontId="7" fillId="4" borderId="8" xfId="0" applyNumberFormat="1" applyFont="1" applyFill="1" applyBorder="1" applyAlignment="1">
      <alignment horizontal="center" vertical="center" wrapText="1"/>
    </xf>
    <xf numFmtId="165" fontId="7" fillId="4" borderId="9" xfId="0" applyNumberFormat="1" applyFont="1" applyFill="1" applyBorder="1" applyAlignment="1">
      <alignment horizontal="center" vertical="center" wrapText="1"/>
    </xf>
    <xf numFmtId="165" fontId="7" fillId="4" borderId="10" xfId="0" applyNumberFormat="1" applyFont="1" applyFill="1" applyBorder="1" applyAlignment="1">
      <alignment horizontal="center" vertical="center" wrapText="1"/>
    </xf>
  </cellXfs>
  <cellStyles count="64">
    <cellStyle name="Comma" xfId="1" builtinId="3"/>
    <cellStyle name="Followed Hyperlink" xfId="3" builtinId="9" hidden="1"/>
    <cellStyle name="Followed Hyperlink" xfId="5" builtinId="9" hidden="1"/>
    <cellStyle name="Followed Hyperlink" xfId="7" builtinId="9" hidden="1"/>
    <cellStyle name="Followed Hyperlink" xfId="9" builtinId="9" hidden="1"/>
    <cellStyle name="Followed Hyperlink" xfId="11" builtinId="9" hidden="1"/>
    <cellStyle name="Followed Hyperlink" xfId="13" builtinId="9" hidden="1"/>
    <cellStyle name="Followed Hyperlink" xfId="15" builtinId="9" hidden="1"/>
    <cellStyle name="Followed Hyperlink" xfId="17" builtinId="9" hidden="1"/>
    <cellStyle name="Followed Hyperlink" xfId="19" builtinId="9" hidden="1"/>
    <cellStyle name="Followed Hyperlink" xfId="21" builtinId="9" hidden="1"/>
    <cellStyle name="Followed Hyperlink" xfId="23" builtinId="9" hidden="1"/>
    <cellStyle name="Followed Hyperlink" xfId="25" builtinId="9" hidden="1"/>
    <cellStyle name="Followed Hyperlink" xfId="27" builtinId="9" hidden="1"/>
    <cellStyle name="Followed Hyperlink" xfId="29" builtinId="9" hidden="1"/>
    <cellStyle name="Followed Hyperlink" xfId="31" builtinId="9" hidden="1"/>
    <cellStyle name="Followed Hyperlink" xfId="33" builtinId="9" hidden="1"/>
    <cellStyle name="Followed Hyperlink" xfId="35" builtinId="9" hidden="1"/>
    <cellStyle name="Followed Hyperlink" xfId="37" builtinId="9" hidden="1"/>
    <cellStyle name="Followed Hyperlink" xfId="39" builtinId="9" hidden="1"/>
    <cellStyle name="Followed Hyperlink" xfId="41" builtinId="9" hidden="1"/>
    <cellStyle name="Followed Hyperlink" xfId="43" builtinId="9" hidden="1"/>
    <cellStyle name="Followed Hyperlink" xfId="45" builtinId="9" hidden="1"/>
    <cellStyle name="Followed Hyperlink" xfId="47" builtinId="9" hidden="1"/>
    <cellStyle name="Followed Hyperlink" xfId="49" builtinId="9" hidden="1"/>
    <cellStyle name="Followed Hyperlink" xfId="51" builtinId="9" hidden="1"/>
    <cellStyle name="Followed Hyperlink" xfId="53" builtinId="9" hidden="1"/>
    <cellStyle name="Followed Hyperlink" xfId="55" builtinId="9" hidden="1"/>
    <cellStyle name="Followed Hyperlink" xfId="57" builtinId="9" hidden="1"/>
    <cellStyle name="Followed Hyperlink" xfId="59" builtinId="9" hidden="1"/>
    <cellStyle name="Followed Hyperlink" xfId="61" builtinId="9" hidden="1"/>
    <cellStyle name="Followed Hyperlink" xfId="63" builtinId="9" hidden="1"/>
    <cellStyle name="Hyperlink" xfId="2" builtinId="8" hidden="1"/>
    <cellStyle name="Hyperlink" xfId="4" builtinId="8" hidden="1"/>
    <cellStyle name="Hyperlink" xfId="6" builtinId="8" hidden="1"/>
    <cellStyle name="Hyperlink" xfId="8" builtinId="8" hidden="1"/>
    <cellStyle name="Hyperlink" xfId="10" builtinId="8" hidden="1"/>
    <cellStyle name="Hyperlink" xfId="12" builtinId="8" hidden="1"/>
    <cellStyle name="Hyperlink" xfId="14" builtinId="8" hidden="1"/>
    <cellStyle name="Hyperlink" xfId="16" builtinId="8" hidden="1"/>
    <cellStyle name="Hyperlink" xfId="18" builtinId="8" hidden="1"/>
    <cellStyle name="Hyperlink" xfId="20" builtinId="8" hidden="1"/>
    <cellStyle name="Hyperlink" xfId="22" builtinId="8" hidden="1"/>
    <cellStyle name="Hyperlink" xfId="24" builtinId="8" hidden="1"/>
    <cellStyle name="Hyperlink" xfId="26" builtinId="8" hidden="1"/>
    <cellStyle name="Hyperlink" xfId="28" builtinId="8" hidden="1"/>
    <cellStyle name="Hyperlink" xfId="30" builtinId="8" hidden="1"/>
    <cellStyle name="Hyperlink" xfId="32" builtinId="8" hidden="1"/>
    <cellStyle name="Hyperlink" xfId="34" builtinId="8" hidden="1"/>
    <cellStyle name="Hyperlink" xfId="36" builtinId="8" hidden="1"/>
    <cellStyle name="Hyperlink" xfId="38" builtinId="8" hidden="1"/>
    <cellStyle name="Hyperlink" xfId="40" builtinId="8" hidden="1"/>
    <cellStyle name="Hyperlink" xfId="42" builtinId="8" hidden="1"/>
    <cellStyle name="Hyperlink" xfId="44" builtinId="8" hidden="1"/>
    <cellStyle name="Hyperlink" xfId="46" builtinId="8" hidden="1"/>
    <cellStyle name="Hyperlink" xfId="48" builtinId="8" hidden="1"/>
    <cellStyle name="Hyperlink" xfId="50" builtinId="8" hidden="1"/>
    <cellStyle name="Hyperlink" xfId="52" builtinId="8" hidden="1"/>
    <cellStyle name="Hyperlink" xfId="54" builtinId="8" hidden="1"/>
    <cellStyle name="Hyperlink" xfId="56" builtinId="8" hidden="1"/>
    <cellStyle name="Hyperlink" xfId="58" builtinId="8" hidden="1"/>
    <cellStyle name="Hyperlink" xfId="60" builtinId="8" hidden="1"/>
    <cellStyle name="Hyperlink" xfId="62" builtinId="8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9" sqref="B19"/>
    </sheetView>
  </sheetViews>
  <sheetFormatPr defaultColWidth="11.25" defaultRowHeight="15.75" x14ac:dyDescent="0.25"/>
  <cols>
    <col min="1" max="1" width="25" bestFit="1" customWidth="1"/>
    <col min="2" max="2" width="13.25" bestFit="1" customWidth="1"/>
    <col min="3" max="3" width="12.75" customWidth="1"/>
    <col min="4" max="4" width="13.25" bestFit="1" customWidth="1"/>
    <col min="7" max="7" width="16.25" bestFit="1" customWidth="1"/>
    <col min="8" max="8" width="11.875" bestFit="1" customWidth="1"/>
    <col min="9" max="9" width="17" bestFit="1" customWidth="1"/>
    <col min="10" max="10" width="11.875" bestFit="1" customWidth="1"/>
  </cols>
  <sheetData>
    <row r="1" spans="1:10" ht="16.5" thickBot="1" x14ac:dyDescent="0.3"/>
    <row r="2" spans="1:10" x14ac:dyDescent="0.25">
      <c r="A2" s="53" t="s">
        <v>28</v>
      </c>
      <c r="B2" s="54"/>
      <c r="C2" s="57" t="s">
        <v>29</v>
      </c>
      <c r="D2" s="58"/>
      <c r="E2" s="58"/>
      <c r="F2" s="58"/>
      <c r="G2" s="58"/>
      <c r="H2" s="58"/>
      <c r="I2" s="58"/>
      <c r="J2" s="59"/>
    </row>
    <row r="3" spans="1:10" ht="16.5" thickBot="1" x14ac:dyDescent="0.3">
      <c r="A3" s="55"/>
      <c r="B3" s="56"/>
      <c r="C3" s="60"/>
      <c r="D3" s="61"/>
      <c r="E3" s="61"/>
      <c r="F3" s="61"/>
      <c r="G3" s="61"/>
      <c r="H3" s="61"/>
      <c r="I3" s="61"/>
      <c r="J3" s="62"/>
    </row>
    <row r="4" spans="1:10" ht="19.5" thickBot="1" x14ac:dyDescent="0.3">
      <c r="A4" s="16" t="s">
        <v>0</v>
      </c>
      <c r="B4" s="17">
        <v>0</v>
      </c>
      <c r="C4" s="8" t="s">
        <v>12</v>
      </c>
      <c r="D4" s="8" t="s">
        <v>11</v>
      </c>
      <c r="E4" s="8" t="s">
        <v>14</v>
      </c>
      <c r="F4" s="8" t="s">
        <v>15</v>
      </c>
      <c r="G4" s="8" t="s">
        <v>16</v>
      </c>
      <c r="H4" s="35" t="s">
        <v>23</v>
      </c>
      <c r="I4" s="8" t="s">
        <v>17</v>
      </c>
      <c r="J4" s="35" t="s">
        <v>18</v>
      </c>
    </row>
    <row r="5" spans="1:10" x14ac:dyDescent="0.25">
      <c r="A5" s="14" t="s">
        <v>4</v>
      </c>
      <c r="B5" s="15">
        <v>0</v>
      </c>
      <c r="C5" s="18">
        <v>0</v>
      </c>
      <c r="D5" s="7">
        <v>250000</v>
      </c>
      <c r="E5" s="9">
        <v>0</v>
      </c>
      <c r="F5" s="9">
        <v>0</v>
      </c>
      <c r="G5" s="7">
        <f>IF(B16&lt;=D5,B16-0,D5)</f>
        <v>0</v>
      </c>
      <c r="H5" s="7">
        <f>G5*E5</f>
        <v>0</v>
      </c>
      <c r="I5" s="7">
        <f>IF(B4&lt;=D5,B4-0,D5)</f>
        <v>0</v>
      </c>
      <c r="J5" s="19">
        <f>I5*F5</f>
        <v>0</v>
      </c>
    </row>
    <row r="6" spans="1:10" x14ac:dyDescent="0.25">
      <c r="A6" s="14" t="s">
        <v>1</v>
      </c>
      <c r="B6" s="15">
        <v>0</v>
      </c>
      <c r="C6" s="10">
        <v>250000</v>
      </c>
      <c r="D6" s="2">
        <v>500000</v>
      </c>
      <c r="E6" s="3">
        <v>0.05</v>
      </c>
      <c r="F6" s="3">
        <v>0.05</v>
      </c>
      <c r="G6" s="2">
        <f>MAX(IF($B$16&lt;=D6,$B$16-C6,D6-C6),IF($B$16&gt;D5,,0))</f>
        <v>0</v>
      </c>
      <c r="H6" s="2">
        <f t="shared" ref="H6:H11" si="0">G6*E6</f>
        <v>0</v>
      </c>
      <c r="I6" s="2">
        <f t="shared" ref="I6:I11" si="1">MAX(IF($B$4&lt;=D6,$B$4-C6,D6-C6),IF($B$4&gt;D5,,0))</f>
        <v>0</v>
      </c>
      <c r="J6" s="11">
        <f t="shared" ref="J6:J11" si="2">I6*F6</f>
        <v>0</v>
      </c>
    </row>
    <row r="7" spans="1:10" x14ac:dyDescent="0.25">
      <c r="A7" s="14" t="s">
        <v>2</v>
      </c>
      <c r="B7" s="15">
        <v>0</v>
      </c>
      <c r="C7" s="10">
        <v>500000</v>
      </c>
      <c r="D7" s="2">
        <v>750000</v>
      </c>
      <c r="E7" s="3">
        <v>0.2</v>
      </c>
      <c r="F7" s="3">
        <v>0.1</v>
      </c>
      <c r="G7" s="2">
        <f>MAX(IF($B$16&lt;=D7,$B$16-C7,D7-C7),IF($B$16&gt;D6,,0))</f>
        <v>0</v>
      </c>
      <c r="H7" s="2">
        <f t="shared" si="0"/>
        <v>0</v>
      </c>
      <c r="I7" s="2">
        <f t="shared" si="1"/>
        <v>0</v>
      </c>
      <c r="J7" s="11">
        <f t="shared" si="2"/>
        <v>0</v>
      </c>
    </row>
    <row r="8" spans="1:10" x14ac:dyDescent="0.25">
      <c r="A8" s="14" t="s">
        <v>3</v>
      </c>
      <c r="B8" s="15">
        <v>0</v>
      </c>
      <c r="C8" s="10">
        <v>750000</v>
      </c>
      <c r="D8" s="2">
        <v>1000000</v>
      </c>
      <c r="E8" s="3">
        <v>0.2</v>
      </c>
      <c r="F8" s="3">
        <v>0.15</v>
      </c>
      <c r="G8" s="2">
        <f>MAX(IF($B$16&lt;=D8,$B$16-C8,D8-C8),IF($B$16&gt;D7,,0))</f>
        <v>0</v>
      </c>
      <c r="H8" s="2">
        <f t="shared" si="0"/>
        <v>0</v>
      </c>
      <c r="I8" s="2">
        <f t="shared" si="1"/>
        <v>0</v>
      </c>
      <c r="J8" s="11">
        <f t="shared" si="2"/>
        <v>0</v>
      </c>
    </row>
    <row r="9" spans="1:10" x14ac:dyDescent="0.25">
      <c r="A9" s="14" t="s">
        <v>5</v>
      </c>
      <c r="B9" s="15">
        <v>0</v>
      </c>
      <c r="C9" s="10">
        <v>1000000</v>
      </c>
      <c r="D9" s="2">
        <v>1250000</v>
      </c>
      <c r="E9" s="3">
        <v>0.3</v>
      </c>
      <c r="F9" s="3">
        <v>0.2</v>
      </c>
      <c r="G9" s="2">
        <f>MAX(IF($B$16&lt;=D9,$B$16-C9,D9-C9),IF($B$16&gt;D8,,0))</f>
        <v>0</v>
      </c>
      <c r="H9" s="2">
        <f t="shared" si="0"/>
        <v>0</v>
      </c>
      <c r="I9" s="2">
        <f t="shared" si="1"/>
        <v>0</v>
      </c>
      <c r="J9" s="11">
        <f t="shared" si="2"/>
        <v>0</v>
      </c>
    </row>
    <row r="10" spans="1:10" x14ac:dyDescent="0.25">
      <c r="A10" s="14" t="s">
        <v>6</v>
      </c>
      <c r="B10" s="15">
        <v>0</v>
      </c>
      <c r="C10" s="10">
        <v>1250000</v>
      </c>
      <c r="D10" s="2">
        <v>1500000</v>
      </c>
      <c r="E10" s="3">
        <v>0.3</v>
      </c>
      <c r="F10" s="3">
        <v>0.25</v>
      </c>
      <c r="G10" s="2">
        <f>MAX(IF($B$16&lt;=D10,$B$16-C10,D10-C10),IF($B$16&gt;D9,,0))</f>
        <v>0</v>
      </c>
      <c r="H10" s="2">
        <f t="shared" si="0"/>
        <v>0</v>
      </c>
      <c r="I10" s="2">
        <f t="shared" si="1"/>
        <v>0</v>
      </c>
      <c r="J10" s="11">
        <f t="shared" si="2"/>
        <v>0</v>
      </c>
    </row>
    <row r="11" spans="1:10" x14ac:dyDescent="0.25">
      <c r="A11" s="14" t="s">
        <v>7</v>
      </c>
      <c r="B11" s="15">
        <v>0</v>
      </c>
      <c r="C11" s="10">
        <v>1500000</v>
      </c>
      <c r="D11" s="1" t="s">
        <v>13</v>
      </c>
      <c r="E11" s="3">
        <v>0.3</v>
      </c>
      <c r="F11" s="3">
        <v>0.3</v>
      </c>
      <c r="G11" s="2">
        <f>MAX(B16&gt;C11,B16-C11,0)</f>
        <v>0</v>
      </c>
      <c r="H11" s="2">
        <f t="shared" si="0"/>
        <v>0</v>
      </c>
      <c r="I11" s="2">
        <f t="shared" si="1"/>
        <v>0</v>
      </c>
      <c r="J11" s="11">
        <f t="shared" si="2"/>
        <v>0</v>
      </c>
    </row>
    <row r="12" spans="1:10" x14ac:dyDescent="0.25">
      <c r="A12" s="14" t="s">
        <v>8</v>
      </c>
      <c r="B12" s="15">
        <v>0</v>
      </c>
      <c r="C12" s="12" t="s">
        <v>13</v>
      </c>
      <c r="D12" s="1" t="s">
        <v>13</v>
      </c>
      <c r="E12" s="1" t="s">
        <v>13</v>
      </c>
      <c r="F12" s="1" t="s">
        <v>13</v>
      </c>
      <c r="G12" s="4" t="s">
        <v>25</v>
      </c>
      <c r="H12" s="5">
        <f>SUM(H5:H11)</f>
        <v>0</v>
      </c>
      <c r="I12" s="6" t="s">
        <v>13</v>
      </c>
      <c r="J12" s="13">
        <f>SUM(J5:J11)</f>
        <v>0</v>
      </c>
    </row>
    <row r="13" spans="1:10" ht="16.5" thickBot="1" x14ac:dyDescent="0.3">
      <c r="A13" s="14" t="s">
        <v>9</v>
      </c>
      <c r="B13" s="26">
        <v>0</v>
      </c>
      <c r="C13" s="23" t="s">
        <v>13</v>
      </c>
      <c r="D13" s="24" t="s">
        <v>13</v>
      </c>
      <c r="E13" s="24" t="s">
        <v>13</v>
      </c>
      <c r="F13" s="24" t="s">
        <v>13</v>
      </c>
      <c r="G13" s="22" t="s">
        <v>19</v>
      </c>
      <c r="H13" s="21">
        <f>4%*H12</f>
        <v>0</v>
      </c>
      <c r="I13" s="6" t="s">
        <v>13</v>
      </c>
      <c r="J13" s="20">
        <f>4%*J12</f>
        <v>0</v>
      </c>
    </row>
    <row r="14" spans="1:10" ht="16.5" thickBot="1" x14ac:dyDescent="0.3">
      <c r="A14" s="25" t="s">
        <v>10</v>
      </c>
      <c r="B14" s="27">
        <f>SUM(B5:B13)</f>
        <v>0</v>
      </c>
      <c r="C14" s="44" t="s">
        <v>27</v>
      </c>
      <c r="D14" s="45"/>
      <c r="E14" s="45"/>
      <c r="F14" s="46"/>
      <c r="G14" s="36" t="s">
        <v>24</v>
      </c>
      <c r="H14" s="63">
        <f>H12+H13</f>
        <v>0</v>
      </c>
      <c r="I14" s="65" t="s">
        <v>13</v>
      </c>
      <c r="J14" s="63">
        <f>J12+J13</f>
        <v>0</v>
      </c>
    </row>
    <row r="15" spans="1:10" ht="16.5" thickBot="1" x14ac:dyDescent="0.3">
      <c r="A15" s="29"/>
      <c r="B15" s="28"/>
      <c r="C15" s="47"/>
      <c r="D15" s="48"/>
      <c r="E15" s="48"/>
      <c r="F15" s="49"/>
      <c r="G15" s="37"/>
      <c r="H15" s="64"/>
      <c r="I15" s="66"/>
      <c r="J15" s="64"/>
    </row>
    <row r="16" spans="1:10" ht="16.5" thickBot="1" x14ac:dyDescent="0.3">
      <c r="A16" s="30" t="s">
        <v>22</v>
      </c>
      <c r="B16" s="27">
        <f>B4-B14</f>
        <v>0</v>
      </c>
      <c r="C16" s="47"/>
      <c r="D16" s="48"/>
      <c r="E16" s="48"/>
      <c r="F16" s="49"/>
      <c r="G16" s="36" t="s">
        <v>20</v>
      </c>
      <c r="H16" s="38" t="str">
        <f>IF(J14&gt;H14,"New Tax Slab result in Higher Taxes", "Old Tax Slab results in Higher Taxes")</f>
        <v>Old Tax Slab results in Higher Taxes</v>
      </c>
      <c r="I16" s="39"/>
      <c r="J16" s="40"/>
    </row>
    <row r="17" spans="1:10" ht="16.899999999999999" customHeight="1" thickBot="1" x14ac:dyDescent="0.3">
      <c r="A17" s="32"/>
      <c r="C17" s="47"/>
      <c r="D17" s="48"/>
      <c r="E17" s="48"/>
      <c r="F17" s="49"/>
      <c r="G17" s="37"/>
      <c r="H17" s="41"/>
      <c r="I17" s="42"/>
      <c r="J17" s="43"/>
    </row>
    <row r="18" spans="1:10" x14ac:dyDescent="0.25">
      <c r="A18" s="33"/>
      <c r="C18" s="47"/>
      <c r="D18" s="48"/>
      <c r="E18" s="48"/>
      <c r="F18" s="49"/>
      <c r="G18" s="36" t="s">
        <v>21</v>
      </c>
      <c r="H18" s="67"/>
      <c r="I18" s="69">
        <f>J14-H14</f>
        <v>0</v>
      </c>
      <c r="J18" s="67"/>
    </row>
    <row r="19" spans="1:10" ht="16.5" thickBot="1" x14ac:dyDescent="0.3">
      <c r="A19" s="33"/>
      <c r="C19" s="47"/>
      <c r="D19" s="48"/>
      <c r="E19" s="48"/>
      <c r="F19" s="49"/>
      <c r="G19" s="37"/>
      <c r="H19" s="68"/>
      <c r="I19" s="70"/>
      <c r="J19" s="68"/>
    </row>
    <row r="20" spans="1:10" ht="15" customHeight="1" x14ac:dyDescent="0.25">
      <c r="A20" s="33"/>
      <c r="C20" s="47"/>
      <c r="D20" s="48"/>
      <c r="E20" s="48"/>
      <c r="F20" s="49"/>
      <c r="G20" s="71" t="s">
        <v>26</v>
      </c>
      <c r="H20" s="74" t="str">
        <f>IF(H14&lt;J14,"Old Tax Slabs","New Tax Slabs")</f>
        <v>New Tax Slabs</v>
      </c>
      <c r="I20" s="75"/>
      <c r="J20" s="76"/>
    </row>
    <row r="21" spans="1:10" ht="26.45" customHeight="1" x14ac:dyDescent="0.25">
      <c r="A21" s="33"/>
      <c r="C21" s="47"/>
      <c r="D21" s="48"/>
      <c r="E21" s="48"/>
      <c r="F21" s="49"/>
      <c r="G21" s="72"/>
      <c r="H21" s="77"/>
      <c r="I21" s="78"/>
      <c r="J21" s="79"/>
    </row>
    <row r="22" spans="1:10" ht="33.6" customHeight="1" thickBot="1" x14ac:dyDescent="0.3">
      <c r="A22" s="34"/>
      <c r="B22" s="31"/>
      <c r="C22" s="50"/>
      <c r="D22" s="51"/>
      <c r="E22" s="51"/>
      <c r="F22" s="52"/>
      <c r="G22" s="73"/>
      <c r="H22" s="80"/>
      <c r="I22" s="81"/>
      <c r="J22" s="82"/>
    </row>
  </sheetData>
  <mergeCells count="15">
    <mergeCell ref="G16:G17"/>
    <mergeCell ref="H16:J17"/>
    <mergeCell ref="C14:F22"/>
    <mergeCell ref="A2:B3"/>
    <mergeCell ref="C2:J3"/>
    <mergeCell ref="G14:G15"/>
    <mergeCell ref="H14:H15"/>
    <mergeCell ref="J14:J15"/>
    <mergeCell ref="I14:I15"/>
    <mergeCell ref="G18:G19"/>
    <mergeCell ref="H18:H19"/>
    <mergeCell ref="I18:I19"/>
    <mergeCell ref="J18:J19"/>
    <mergeCell ref="G20:G22"/>
    <mergeCell ref="H20:J22"/>
  </mergeCells>
  <conditionalFormatting sqref="H14:H15 J14:J15">
    <cfRule type="colorScale" priority="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5" right="0.75" top="1" bottom="1" header="0.5" footer="0.5"/>
  <pageSetup paperSize="9" orientation="portrait" horizontalDpi="4294967292" verticalDpi="4294967292" r:id="rId1"/>
  <ignoredErrors>
    <ignoredError sqref="B14" formulaRange="1"/>
  </ignoredErrors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tax calculator new vs old </vt:lpstr>
    </vt:vector>
  </TitlesOfParts>
  <Company>Stable Investor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Dev Ashish</dc:creator>
  <cp:lastModifiedBy>Pradeep Gupta</cp:lastModifiedBy>
  <dcterms:created xsi:type="dcterms:W3CDTF">2020-02-04T06:46:08Z</dcterms:created>
  <dcterms:modified xsi:type="dcterms:W3CDTF">2020-04-18T13:04:40Z</dcterms:modified>
</cp:coreProperties>
</file>